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Completed\"/>
    </mc:Choice>
  </mc:AlternateContent>
  <xr:revisionPtr revIDLastSave="0" documentId="13_ncr:1_{F99F0DDD-F6DC-45F9-976F-D0C8E5D95D6A}" xr6:coauthVersionLast="47" xr6:coauthVersionMax="47" xr10:uidLastSave="{00000000-0000-0000-0000-000000000000}"/>
  <bookViews>
    <workbookView xWindow="-120" yWindow="-120" windowWidth="20730" windowHeight="11160" xr2:uid="{8EAACE9B-D771-4132-9635-8F8129BDABF2}"/>
  </bookViews>
  <sheets>
    <sheet name="Annual Financial Report" sheetId="1" r:id="rId1"/>
    <sheet name="Variance Not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H12" i="1" s="1"/>
  <c r="G11" i="1"/>
  <c r="H11" i="1" s="1"/>
  <c r="G10" i="1"/>
  <c r="H10" i="1" s="1"/>
  <c r="F31" i="1"/>
  <c r="F43" i="1" s="1"/>
  <c r="E31" i="1"/>
  <c r="E43" i="1" s="1"/>
  <c r="F26" i="1"/>
  <c r="E26" i="1"/>
  <c r="F21" i="1"/>
  <c r="E21" i="1"/>
  <c r="F14" i="1"/>
  <c r="F39" i="1" s="1"/>
  <c r="E14" i="1"/>
  <c r="E39" i="1" s="1"/>
  <c r="G34" i="1"/>
  <c r="H34" i="1" s="1"/>
  <c r="G33" i="1"/>
  <c r="H33" i="1" s="1"/>
  <c r="G32" i="1"/>
  <c r="H32" i="1" s="1"/>
  <c r="G29" i="1"/>
  <c r="H29" i="1" s="1"/>
  <c r="G28" i="1"/>
  <c r="H28" i="1" s="1"/>
  <c r="G27" i="1"/>
  <c r="H27" i="1" s="1"/>
  <c r="G25" i="1"/>
  <c r="H25" i="1" s="1"/>
  <c r="G24" i="1"/>
  <c r="H24" i="1" s="1"/>
  <c r="G23" i="1"/>
  <c r="H23" i="1" s="1"/>
  <c r="G22" i="1"/>
  <c r="H22" i="1" s="1"/>
  <c r="G18" i="1"/>
  <c r="H18" i="1" s="1"/>
  <c r="G17" i="1"/>
  <c r="H17" i="1" s="1"/>
  <c r="G16" i="1"/>
  <c r="H16" i="1" s="1"/>
  <c r="G15" i="1"/>
  <c r="H15" i="1" s="1"/>
  <c r="F9" i="1"/>
  <c r="F38" i="1" s="1"/>
  <c r="E9" i="1"/>
  <c r="E38" i="1" s="1"/>
  <c r="G9" i="1" l="1"/>
  <c r="F40" i="1"/>
  <c r="E40" i="1"/>
  <c r="G26" i="1"/>
  <c r="H26" i="1" s="1"/>
  <c r="G31" i="1"/>
  <c r="H31" i="1" s="1"/>
  <c r="E20" i="1"/>
  <c r="E41" i="1" s="1"/>
  <c r="G38" i="1"/>
  <c r="H38" i="1" s="1"/>
  <c r="G21" i="1"/>
  <c r="F20" i="1"/>
  <c r="G14" i="1"/>
  <c r="G39" i="1" s="1"/>
  <c r="H39" i="1" s="1"/>
  <c r="H9" i="1" l="1"/>
  <c r="E42" i="1"/>
  <c r="E44" i="1" s="1"/>
  <c r="G43" i="1"/>
  <c r="H43" i="1" s="1"/>
  <c r="G20" i="1"/>
  <c r="G41" i="1" s="1"/>
  <c r="H41" i="1" s="1"/>
  <c r="F41" i="1"/>
  <c r="F42" i="1" s="1"/>
  <c r="G40" i="1"/>
  <c r="H40" i="1" s="1"/>
  <c r="H21" i="1"/>
  <c r="H14" i="1"/>
  <c r="F44" i="1" l="1"/>
  <c r="G42" i="1"/>
  <c r="H42" i="1" s="1"/>
  <c r="H20" i="1"/>
  <c r="G44" i="1"/>
  <c r="H44" i="1" s="1"/>
</calcChain>
</file>

<file path=xl/sharedStrings.xml><?xml version="1.0" encoding="utf-8"?>
<sst xmlns="http://schemas.openxmlformats.org/spreadsheetml/2006/main" count="67" uniqueCount="65">
  <si>
    <t>BUDGET HEADERS &amp; LINE ITEMS</t>
  </si>
  <si>
    <t>BUDGET ($)</t>
  </si>
  <si>
    <t>ACTUAL ($)</t>
  </si>
  <si>
    <t>VARIANCE ($)</t>
  </si>
  <si>
    <t>VARIANCE (%)</t>
  </si>
  <si>
    <t>Product Sales</t>
  </si>
  <si>
    <t>Service Revenue</t>
  </si>
  <si>
    <t>Other Income</t>
  </si>
  <si>
    <t>Materials</t>
  </si>
  <si>
    <t>Labor</t>
  </si>
  <si>
    <t>Subcontractors</t>
  </si>
  <si>
    <t>Equipment</t>
  </si>
  <si>
    <t>Salaries &amp; Wages</t>
  </si>
  <si>
    <t>Rent</t>
  </si>
  <si>
    <t>Utilities</t>
  </si>
  <si>
    <t>Marketing</t>
  </si>
  <si>
    <t>Travel</t>
  </si>
  <si>
    <t>Professional Fees</t>
  </si>
  <si>
    <t>Office Supplies</t>
  </si>
  <si>
    <t>Depreciation</t>
  </si>
  <si>
    <t>Other Expenses</t>
  </si>
  <si>
    <t>Equipment Purchases</t>
  </si>
  <si>
    <t>Software</t>
  </si>
  <si>
    <t>Facility Improvements</t>
  </si>
  <si>
    <r>
      <t>REVENUES</t>
    </r>
    <r>
      <rPr>
        <sz val="11"/>
        <color theme="1"/>
        <rFont val="Segoe UI"/>
        <family val="2"/>
      </rPr>
      <t> ▶</t>
    </r>
  </si>
  <si>
    <t>Total Revenues</t>
  </si>
  <si>
    <t>Total Direct Costs</t>
  </si>
  <si>
    <t>Gross Profit</t>
  </si>
  <si>
    <t>Total Operating Expenses</t>
  </si>
  <si>
    <t>Ebitda</t>
  </si>
  <si>
    <t>Total Capex</t>
  </si>
  <si>
    <t>Net Profit</t>
  </si>
  <si>
    <t>Financial Summary</t>
  </si>
  <si>
    <t>DIRECT COSTS ▶</t>
  </si>
  <si>
    <t>OPERATING EXPENSES ▶</t>
  </si>
  <si>
    <t>CAPITAL EXPENDITURES (CAPEX) ▶</t>
  </si>
  <si>
    <t>BUDGET</t>
  </si>
  <si>
    <t>ACTUAL</t>
  </si>
  <si>
    <t>VARIANCE</t>
  </si>
  <si>
    <t>VARIANCE NOTES</t>
  </si>
  <si>
    <t>ANNUAL FINANCIAL REPORT - VARIANCE NOTES</t>
  </si>
  <si>
    <t>Note No.</t>
  </si>
  <si>
    <t>Notes</t>
  </si>
  <si>
    <t>Additional research activity was budgeted and paid for by a match funder: Allan and Nesta Ferguson foundation, this involved an increase in research personnel involved.</t>
  </si>
  <si>
    <t xml:space="preserve">Due to increased demand from CYP (179 instead of planned 100) participating in workshops, despite cost efficiencies, overall costs increased. </t>
  </si>
  <si>
    <t>Project Legal received less income than planned from a government partner, requiring office rent costs to be reallocated among remaining partners. The organizational budget has been revised for Year 3 to mitigate this risk.</t>
  </si>
  <si>
    <t>Additional research was funded by the Allan and Nesta Ferguson Foundation, increasing research personnel costs.</t>
  </si>
  <si>
    <t>Participant numbers exceeded projections (179 vs. 100 planned), raising costs despite efficiencies.</t>
  </si>
  <si>
    <t>Daily payments to casual facilitators increased due to expanded workshop implementation.</t>
  </si>
  <si>
    <t>Transport for youth cultural events (funded by Ferguson Trust).
House-to-house surveys and qualitative interviews (baseline work).</t>
  </si>
  <si>
    <t>Higher fees for international transfers; no cheaper alternatives found. Note: One £20 transfer was covered by the match funder.</t>
  </si>
  <si>
    <t xml:space="preserve">Public audiences required rented spaces (vs. PL facilities) due to higher turnout.
Offset by savings from hosting some events in project offices. </t>
  </si>
  <si>
    <t>Costs rose after the preferred supplier closed. Three quotes were obtained; new supplier selected for best value. Distribution reach also expanded for anti-exploitation campaigns.</t>
  </si>
  <si>
    <t>Slight increase in publications/disseminations for larger state events.</t>
  </si>
  <si>
    <t>Sample Notes, Replace with the actual Notes.</t>
  </si>
  <si>
    <t>Annual Financial Report Template</t>
  </si>
  <si>
    <t>Project Manager</t>
  </si>
  <si>
    <t>Project Name</t>
  </si>
  <si>
    <t>Prepare by</t>
  </si>
  <si>
    <t>[Name]</t>
  </si>
  <si>
    <t>Date</t>
  </si>
  <si>
    <t>[Date]</t>
  </si>
  <si>
    <t>VARIANCE
(%)</t>
  </si>
  <si>
    <t>Sample Headers and line items</t>
  </si>
  <si>
    <t>Replace with yours.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</si>
</sst>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8" formatCode="_(&quot;$&quot;* #,##0.00_);[Red]_(&quot;$&quot;* \(#,##0.00\);_(&quot;$&quot;* &quot;-&quot;??_);_(@_)"/>
    <numFmt numFmtId="171" formatCode="0.0%;[Red]\(0.0%\)"/>
    <numFmt numFmtId="172" formatCode="@* \:\ "/>
  </numFmts>
  <fonts count="10" x14ac:knownFonts="1"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rgb="FFFF0000"/>
      <name val="Segoe UI"/>
      <family val="2"/>
    </font>
    <font>
      <b/>
      <sz val="11"/>
      <color theme="1"/>
      <name val="Segoe UI"/>
      <family val="2"/>
    </font>
    <font>
      <sz val="11"/>
      <color rgb="FF404040"/>
      <name val="Segoe UI"/>
      <family val="2"/>
    </font>
    <font>
      <b/>
      <sz val="11"/>
      <color rgb="FF404040"/>
      <name val="Segoe UI"/>
      <family val="2"/>
    </font>
    <font>
      <sz val="11"/>
      <color theme="1"/>
      <name val="Segoe UI"/>
      <family val="2"/>
    </font>
    <font>
      <b/>
      <sz val="11"/>
      <color theme="5" tint="0.79998168889431442"/>
      <name val="Segoe UI"/>
      <family val="2"/>
    </font>
    <font>
      <sz val="11"/>
      <color theme="5" tint="0.79998168889431442"/>
      <name val="Segoe UI"/>
      <family val="2"/>
    </font>
    <font>
      <b/>
      <sz val="14"/>
      <color theme="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0" fillId="0" borderId="0" xfId="0" applyFont="1"/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6" fillId="0" borderId="4" xfId="0" applyFont="1" applyBorder="1" applyAlignment="1">
      <alignment vertical="center" wrapText="1"/>
    </xf>
    <xf numFmtId="9" fontId="6" fillId="0" borderId="4" xfId="1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168" fontId="0" fillId="0" borderId="1" xfId="0" applyNumberFormat="1" applyFont="1" applyBorder="1" applyAlignment="1">
      <alignment vertical="center" wrapText="1"/>
    </xf>
    <xf numFmtId="168" fontId="6" fillId="0" borderId="1" xfId="0" applyNumberFormat="1" applyFont="1" applyBorder="1" applyAlignment="1">
      <alignment vertical="center" wrapText="1"/>
    </xf>
    <xf numFmtId="168" fontId="5" fillId="4" borderId="1" xfId="0" applyNumberFormat="1" applyFont="1" applyFill="1" applyBorder="1" applyAlignment="1">
      <alignment vertical="center" wrapText="1"/>
    </xf>
    <xf numFmtId="168" fontId="7" fillId="5" borderId="1" xfId="0" applyNumberFormat="1" applyFont="1" applyFill="1" applyBorder="1" applyAlignment="1">
      <alignment vertical="center" wrapText="1"/>
    </xf>
    <xf numFmtId="0" fontId="9" fillId="0" borderId="0" xfId="0" quotePrefix="1" applyFont="1" applyAlignment="1">
      <alignment horizontal="left" vertical="center"/>
    </xf>
    <xf numFmtId="0" fontId="3" fillId="4" borderId="1" xfId="0" quotePrefix="1" applyFont="1" applyFill="1" applyBorder="1" applyAlignment="1">
      <alignment horizontal="left" vertical="center" wrapText="1"/>
    </xf>
    <xf numFmtId="168" fontId="3" fillId="4" borderId="1" xfId="0" applyNumberFormat="1" applyFont="1" applyFill="1" applyBorder="1" applyAlignment="1">
      <alignment vertical="center" wrapText="1"/>
    </xf>
    <xf numFmtId="168" fontId="4" fillId="2" borderId="1" xfId="0" applyNumberFormat="1" applyFont="1" applyFill="1" applyBorder="1" applyAlignment="1">
      <alignment vertical="center" wrapText="1"/>
    </xf>
    <xf numFmtId="171" fontId="3" fillId="4" borderId="1" xfId="1" applyNumberFormat="1" applyFont="1" applyFill="1" applyBorder="1" applyAlignment="1">
      <alignment vertical="center" wrapText="1"/>
    </xf>
    <xf numFmtId="171" fontId="6" fillId="0" borderId="1" xfId="1" applyNumberFormat="1" applyFont="1" applyBorder="1" applyAlignment="1">
      <alignment vertical="center" wrapText="1"/>
    </xf>
    <xf numFmtId="171" fontId="6" fillId="0" borderId="1" xfId="0" applyNumberFormat="1" applyFont="1" applyBorder="1" applyAlignment="1">
      <alignment vertical="center" wrapText="1"/>
    </xf>
    <xf numFmtId="171" fontId="4" fillId="2" borderId="1" xfId="1" applyNumberFormat="1" applyFont="1" applyFill="1" applyBorder="1" applyAlignment="1">
      <alignment vertical="center" wrapText="1"/>
    </xf>
    <xf numFmtId="171" fontId="5" fillId="4" borderId="1" xfId="1" applyNumberFormat="1" applyFont="1" applyFill="1" applyBorder="1" applyAlignment="1">
      <alignment vertical="center" wrapText="1"/>
    </xf>
    <xf numFmtId="171" fontId="7" fillId="5" borderId="1" xfId="1" applyNumberFormat="1" applyFont="1" applyFill="1" applyBorder="1" applyAlignment="1">
      <alignment vertical="center" wrapText="1"/>
    </xf>
    <xf numFmtId="0" fontId="7" fillId="3" borderId="1" xfId="0" quotePrefix="1" applyFont="1" applyFill="1" applyBorder="1" applyAlignment="1">
      <alignment horizontal="center" vertical="center" wrapText="1"/>
    </xf>
    <xf numFmtId="0" fontId="7" fillId="3" borderId="0" xfId="0" applyFont="1" applyFill="1"/>
    <xf numFmtId="0" fontId="7" fillId="3" borderId="0" xfId="0" applyFont="1" applyFill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left" vertical="center" wrapText="1"/>
    </xf>
    <xf numFmtId="0" fontId="2" fillId="0" borderId="0" xfId="0" applyFont="1"/>
    <xf numFmtId="0" fontId="0" fillId="0" borderId="0" xfId="0" quotePrefix="1" applyFont="1" applyAlignment="1">
      <alignment horizontal="left"/>
    </xf>
    <xf numFmtId="0" fontId="9" fillId="0" borderId="0" xfId="0" quotePrefix="1" applyFont="1" applyAlignment="1">
      <alignment horizontal="left"/>
    </xf>
    <xf numFmtId="172" fontId="0" fillId="0" borderId="0" xfId="0" applyNumberFormat="1" applyFont="1"/>
    <xf numFmtId="14" fontId="0" fillId="0" borderId="0" xfId="0" quotePrefix="1" applyNumberFormat="1" applyFont="1" applyAlignment="1">
      <alignment horizontal="left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wrapText="1" indent="1"/>
    </xf>
    <xf numFmtId="0" fontId="0" fillId="0" borderId="2" xfId="0" applyFont="1" applyBorder="1" applyAlignment="1">
      <alignment horizontal="left" indent="1"/>
    </xf>
    <xf numFmtId="0" fontId="0" fillId="0" borderId="3" xfId="0" applyFont="1" applyBorder="1" applyAlignment="1">
      <alignment horizontal="left" inden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66674</xdr:colOff>
      <xdr:row>1</xdr:row>
      <xdr:rowOff>95249</xdr:rowOff>
    </xdr:from>
    <xdr:to>
      <xdr:col>2</xdr:col>
      <xdr:colOff>1000125</xdr:colOff>
      <xdr:row>5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F0EF8B7-25B2-F0AC-E1BE-594FC0F86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774" y="304799"/>
          <a:ext cx="933451" cy="9334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2E374-3D43-4C82-9DD7-C6059059B0CC}">
  <dimension ref="C2:K44"/>
  <sheetViews>
    <sheetView showGridLines="0" tabSelected="1" workbookViewId="0">
      <selection activeCell="C1" sqref="C1"/>
    </sheetView>
  </sheetViews>
  <sheetFormatPr defaultRowHeight="16.5" x14ac:dyDescent="0.3"/>
  <cols>
    <col min="1" max="2" width="2.75" style="2" customWidth="1"/>
    <col min="3" max="3" width="13.75" style="2" customWidth="1"/>
    <col min="4" max="4" width="22.25" style="2" customWidth="1"/>
    <col min="5" max="7" width="15.25" style="2" customWidth="1"/>
    <col min="8" max="8" width="14.375" style="2" bestFit="1" customWidth="1"/>
    <col min="9" max="9" width="10.625" style="2" bestFit="1" customWidth="1"/>
    <col min="10" max="16384" width="9" style="2"/>
  </cols>
  <sheetData>
    <row r="2" spans="3:11" ht="20.25" x14ac:dyDescent="0.35">
      <c r="D2" s="39" t="s">
        <v>55</v>
      </c>
      <c r="K2" s="37" t="s">
        <v>63</v>
      </c>
    </row>
    <row r="3" spans="3:11" x14ac:dyDescent="0.3">
      <c r="D3" s="40" t="s">
        <v>57</v>
      </c>
      <c r="E3" s="38" t="s">
        <v>59</v>
      </c>
      <c r="K3" s="37" t="s">
        <v>64</v>
      </c>
    </row>
    <row r="4" spans="3:11" x14ac:dyDescent="0.3">
      <c r="D4" s="40" t="s">
        <v>56</v>
      </c>
      <c r="E4" s="38" t="s">
        <v>59</v>
      </c>
    </row>
    <row r="5" spans="3:11" x14ac:dyDescent="0.3">
      <c r="D5" s="40" t="s">
        <v>58</v>
      </c>
      <c r="E5" s="38" t="s">
        <v>59</v>
      </c>
    </row>
    <row r="6" spans="3:11" x14ac:dyDescent="0.3">
      <c r="D6" s="40" t="s">
        <v>60</v>
      </c>
      <c r="E6" s="41" t="s">
        <v>61</v>
      </c>
    </row>
    <row r="8" spans="3:11" ht="33" x14ac:dyDescent="0.3">
      <c r="C8" s="3" t="s">
        <v>0</v>
      </c>
      <c r="D8" s="3"/>
      <c r="E8" s="32" t="s">
        <v>36</v>
      </c>
      <c r="F8" s="32" t="s">
        <v>37</v>
      </c>
      <c r="G8" s="32" t="s">
        <v>38</v>
      </c>
      <c r="H8" s="32" t="s">
        <v>62</v>
      </c>
      <c r="I8" s="32" t="s">
        <v>39</v>
      </c>
    </row>
    <row r="9" spans="3:11" x14ac:dyDescent="0.3">
      <c r="C9" s="23" t="s">
        <v>24</v>
      </c>
      <c r="D9" s="23"/>
      <c r="E9" s="24">
        <f>SUM(E10:E12)</f>
        <v>3100</v>
      </c>
      <c r="F9" s="24">
        <f>SUM(F10:F12)</f>
        <v>3149</v>
      </c>
      <c r="G9" s="24">
        <f>F9-E9</f>
        <v>49</v>
      </c>
      <c r="H9" s="26">
        <f>G9/E9</f>
        <v>1.5806451612903227E-2</v>
      </c>
      <c r="I9" s="42"/>
    </row>
    <row r="10" spans="3:11" x14ac:dyDescent="0.3">
      <c r="C10" s="43" t="s">
        <v>5</v>
      </c>
      <c r="D10" s="44"/>
      <c r="E10" s="18">
        <v>1000</v>
      </c>
      <c r="F10" s="18">
        <v>1179</v>
      </c>
      <c r="G10" s="19">
        <f t="shared" ref="G10:G12" si="0">F10-E10</f>
        <v>179</v>
      </c>
      <c r="H10" s="27">
        <f t="shared" ref="H10:H34" si="1">G10/E10</f>
        <v>0.17899999999999999</v>
      </c>
      <c r="I10" s="7"/>
    </row>
    <row r="11" spans="3:11" x14ac:dyDescent="0.3">
      <c r="C11" s="43" t="s">
        <v>6</v>
      </c>
      <c r="D11" s="44"/>
      <c r="E11" s="18">
        <v>1200</v>
      </c>
      <c r="F11" s="18">
        <v>970</v>
      </c>
      <c r="G11" s="19">
        <f t="shared" si="0"/>
        <v>-230</v>
      </c>
      <c r="H11" s="27">
        <f t="shared" si="1"/>
        <v>-0.19166666666666668</v>
      </c>
      <c r="I11" s="7">
        <v>2</v>
      </c>
    </row>
    <row r="12" spans="3:11" x14ac:dyDescent="0.3">
      <c r="C12" s="43" t="s">
        <v>7</v>
      </c>
      <c r="D12" s="44"/>
      <c r="E12" s="18">
        <v>900</v>
      </c>
      <c r="F12" s="18">
        <v>1000</v>
      </c>
      <c r="G12" s="19">
        <f t="shared" si="0"/>
        <v>100</v>
      </c>
      <c r="H12" s="27">
        <f t="shared" si="1"/>
        <v>0.1111111111111111</v>
      </c>
      <c r="I12" s="7"/>
    </row>
    <row r="13" spans="3:11" x14ac:dyDescent="0.3">
      <c r="C13" s="45"/>
      <c r="D13" s="46"/>
      <c r="E13" s="19"/>
      <c r="F13" s="19"/>
      <c r="G13" s="19"/>
      <c r="H13" s="28"/>
      <c r="I13" s="7"/>
    </row>
    <row r="14" spans="3:11" x14ac:dyDescent="0.3">
      <c r="C14" s="16" t="s">
        <v>33</v>
      </c>
      <c r="D14" s="16"/>
      <c r="E14" s="24">
        <f>SUM(E15:E18)</f>
        <v>400</v>
      </c>
      <c r="F14" s="24">
        <f>SUM(F15:F18)</f>
        <v>374</v>
      </c>
      <c r="G14" s="24">
        <f t="shared" ref="G14:G34" si="2">E14-F14</f>
        <v>26</v>
      </c>
      <c r="H14" s="26">
        <f t="shared" si="1"/>
        <v>6.5000000000000002E-2</v>
      </c>
      <c r="I14" s="42"/>
    </row>
    <row r="15" spans="3:11" x14ac:dyDescent="0.3">
      <c r="C15" s="43" t="s">
        <v>8</v>
      </c>
      <c r="D15" s="44"/>
      <c r="E15" s="18">
        <v>100</v>
      </c>
      <c r="F15" s="18">
        <v>89</v>
      </c>
      <c r="G15" s="19">
        <f t="shared" si="2"/>
        <v>11</v>
      </c>
      <c r="H15" s="27">
        <f t="shared" si="1"/>
        <v>0.11</v>
      </c>
      <c r="I15" s="7"/>
    </row>
    <row r="16" spans="3:11" x14ac:dyDescent="0.3">
      <c r="C16" s="43" t="s">
        <v>9</v>
      </c>
      <c r="D16" s="44"/>
      <c r="E16" s="18">
        <v>100</v>
      </c>
      <c r="F16" s="18">
        <v>97</v>
      </c>
      <c r="G16" s="19">
        <f t="shared" si="2"/>
        <v>3</v>
      </c>
      <c r="H16" s="27">
        <f t="shared" si="1"/>
        <v>0.03</v>
      </c>
      <c r="I16" s="7"/>
    </row>
    <row r="17" spans="3:9" x14ac:dyDescent="0.3">
      <c r="C17" s="43" t="s">
        <v>10</v>
      </c>
      <c r="D17" s="44"/>
      <c r="E17" s="18">
        <v>100</v>
      </c>
      <c r="F17" s="18">
        <v>78</v>
      </c>
      <c r="G17" s="19">
        <f t="shared" si="2"/>
        <v>22</v>
      </c>
      <c r="H17" s="27">
        <f t="shared" si="1"/>
        <v>0.22</v>
      </c>
      <c r="I17" s="7"/>
    </row>
    <row r="18" spans="3:9" x14ac:dyDescent="0.3">
      <c r="C18" s="43" t="s">
        <v>11</v>
      </c>
      <c r="D18" s="44"/>
      <c r="E18" s="18">
        <v>100</v>
      </c>
      <c r="F18" s="18">
        <v>110</v>
      </c>
      <c r="G18" s="19">
        <f t="shared" si="2"/>
        <v>-10</v>
      </c>
      <c r="H18" s="27">
        <f t="shared" si="1"/>
        <v>-0.1</v>
      </c>
      <c r="I18" s="7">
        <v>4</v>
      </c>
    </row>
    <row r="19" spans="3:9" x14ac:dyDescent="0.3">
      <c r="C19" s="45"/>
      <c r="D19" s="46"/>
      <c r="E19" s="19"/>
      <c r="F19" s="19"/>
      <c r="G19" s="19"/>
      <c r="H19" s="27"/>
      <c r="I19" s="7"/>
    </row>
    <row r="20" spans="3:9" x14ac:dyDescent="0.3">
      <c r="C20" s="16" t="s">
        <v>34</v>
      </c>
      <c r="D20" s="16"/>
      <c r="E20" s="24">
        <f>SUM(E21:E29)</f>
        <v>1400</v>
      </c>
      <c r="F20" s="24">
        <f>SUM(F21:F29)</f>
        <v>1276</v>
      </c>
      <c r="G20" s="24">
        <f t="shared" si="2"/>
        <v>124</v>
      </c>
      <c r="H20" s="26">
        <f t="shared" si="1"/>
        <v>8.8571428571428565E-2</v>
      </c>
      <c r="I20" s="42"/>
    </row>
    <row r="21" spans="3:9" x14ac:dyDescent="0.3">
      <c r="C21" s="43" t="s">
        <v>12</v>
      </c>
      <c r="D21" s="44"/>
      <c r="E21" s="19">
        <f>SUM(E22:E25)</f>
        <v>400</v>
      </c>
      <c r="F21" s="19">
        <f>SUM(F22:F25)</f>
        <v>374</v>
      </c>
      <c r="G21" s="19">
        <f t="shared" si="2"/>
        <v>26</v>
      </c>
      <c r="H21" s="27">
        <f t="shared" si="1"/>
        <v>6.5000000000000002E-2</v>
      </c>
      <c r="I21" s="7"/>
    </row>
    <row r="22" spans="3:9" x14ac:dyDescent="0.3">
      <c r="C22" s="43" t="s">
        <v>13</v>
      </c>
      <c r="D22" s="44"/>
      <c r="E22" s="18">
        <v>100</v>
      </c>
      <c r="F22" s="18">
        <v>89</v>
      </c>
      <c r="G22" s="19">
        <f t="shared" si="2"/>
        <v>11</v>
      </c>
      <c r="H22" s="27">
        <f t="shared" si="1"/>
        <v>0.11</v>
      </c>
      <c r="I22" s="7"/>
    </row>
    <row r="23" spans="3:9" x14ac:dyDescent="0.3">
      <c r="C23" s="43" t="s">
        <v>14</v>
      </c>
      <c r="D23" s="44"/>
      <c r="E23" s="18">
        <v>100</v>
      </c>
      <c r="F23" s="18">
        <v>97</v>
      </c>
      <c r="G23" s="19">
        <f t="shared" si="2"/>
        <v>3</v>
      </c>
      <c r="H23" s="27">
        <f t="shared" si="1"/>
        <v>0.03</v>
      </c>
      <c r="I23" s="7"/>
    </row>
    <row r="24" spans="3:9" x14ac:dyDescent="0.3">
      <c r="C24" s="43" t="s">
        <v>15</v>
      </c>
      <c r="D24" s="44"/>
      <c r="E24" s="18">
        <v>100</v>
      </c>
      <c r="F24" s="18">
        <v>78</v>
      </c>
      <c r="G24" s="19">
        <f t="shared" si="2"/>
        <v>22</v>
      </c>
      <c r="H24" s="27">
        <f t="shared" si="1"/>
        <v>0.22</v>
      </c>
      <c r="I24" s="7"/>
    </row>
    <row r="25" spans="3:9" x14ac:dyDescent="0.3">
      <c r="C25" s="43" t="s">
        <v>16</v>
      </c>
      <c r="D25" s="44"/>
      <c r="E25" s="18">
        <v>100</v>
      </c>
      <c r="F25" s="18">
        <v>110</v>
      </c>
      <c r="G25" s="19">
        <f t="shared" si="2"/>
        <v>-10</v>
      </c>
      <c r="H25" s="27">
        <f t="shared" si="1"/>
        <v>-0.1</v>
      </c>
      <c r="I25" s="7"/>
    </row>
    <row r="26" spans="3:9" x14ac:dyDescent="0.3">
      <c r="C26" s="43" t="s">
        <v>17</v>
      </c>
      <c r="D26" s="44"/>
      <c r="E26" s="19">
        <f>SUM(E27:E30)</f>
        <v>300</v>
      </c>
      <c r="F26" s="19">
        <f>SUM(F27:F30)</f>
        <v>264</v>
      </c>
      <c r="G26" s="19">
        <f t="shared" si="2"/>
        <v>36</v>
      </c>
      <c r="H26" s="27">
        <f t="shared" si="1"/>
        <v>0.12</v>
      </c>
      <c r="I26" s="7"/>
    </row>
    <row r="27" spans="3:9" x14ac:dyDescent="0.3">
      <c r="C27" s="43" t="s">
        <v>18</v>
      </c>
      <c r="D27" s="44"/>
      <c r="E27" s="18">
        <v>100</v>
      </c>
      <c r="F27" s="18">
        <v>89</v>
      </c>
      <c r="G27" s="19">
        <f t="shared" si="2"/>
        <v>11</v>
      </c>
      <c r="H27" s="27">
        <f t="shared" si="1"/>
        <v>0.11</v>
      </c>
      <c r="I27" s="7"/>
    </row>
    <row r="28" spans="3:9" x14ac:dyDescent="0.3">
      <c r="C28" s="43" t="s">
        <v>19</v>
      </c>
      <c r="D28" s="44"/>
      <c r="E28" s="18">
        <v>100</v>
      </c>
      <c r="F28" s="18">
        <v>97</v>
      </c>
      <c r="G28" s="19">
        <f t="shared" si="2"/>
        <v>3</v>
      </c>
      <c r="H28" s="27">
        <f t="shared" si="1"/>
        <v>0.03</v>
      </c>
      <c r="I28" s="7"/>
    </row>
    <row r="29" spans="3:9" x14ac:dyDescent="0.3">
      <c r="C29" s="43" t="s">
        <v>20</v>
      </c>
      <c r="D29" s="44"/>
      <c r="E29" s="18">
        <v>100</v>
      </c>
      <c r="F29" s="18">
        <v>78</v>
      </c>
      <c r="G29" s="19">
        <f t="shared" si="2"/>
        <v>22</v>
      </c>
      <c r="H29" s="27">
        <f t="shared" si="1"/>
        <v>0.22</v>
      </c>
      <c r="I29" s="7"/>
    </row>
    <row r="30" spans="3:9" x14ac:dyDescent="0.3">
      <c r="C30" s="8"/>
      <c r="D30" s="9"/>
      <c r="E30" s="18"/>
      <c r="F30" s="18"/>
      <c r="G30" s="19"/>
      <c r="H30" s="27"/>
      <c r="I30" s="7"/>
    </row>
    <row r="31" spans="3:9" x14ac:dyDescent="0.3">
      <c r="C31" s="16" t="s">
        <v>35</v>
      </c>
      <c r="D31" s="16"/>
      <c r="E31" s="24">
        <f>SUM(E32:E34)</f>
        <v>300</v>
      </c>
      <c r="F31" s="24">
        <f>SUM(F32:F34)</f>
        <v>296</v>
      </c>
      <c r="G31" s="24">
        <f t="shared" si="2"/>
        <v>4</v>
      </c>
      <c r="H31" s="26">
        <f t="shared" si="1"/>
        <v>1.3333333333333334E-2</v>
      </c>
      <c r="I31" s="42"/>
    </row>
    <row r="32" spans="3:9" x14ac:dyDescent="0.3">
      <c r="C32" s="43" t="s">
        <v>21</v>
      </c>
      <c r="D32" s="44"/>
      <c r="E32" s="18">
        <v>100</v>
      </c>
      <c r="F32" s="18">
        <v>89</v>
      </c>
      <c r="G32" s="19">
        <f t="shared" si="2"/>
        <v>11</v>
      </c>
      <c r="H32" s="27">
        <f t="shared" si="1"/>
        <v>0.11</v>
      </c>
      <c r="I32" s="7"/>
    </row>
    <row r="33" spans="3:9" x14ac:dyDescent="0.3">
      <c r="C33" s="43" t="s">
        <v>22</v>
      </c>
      <c r="D33" s="44"/>
      <c r="E33" s="18">
        <v>100</v>
      </c>
      <c r="F33" s="18">
        <v>97</v>
      </c>
      <c r="G33" s="19">
        <f t="shared" si="2"/>
        <v>3</v>
      </c>
      <c r="H33" s="27">
        <f t="shared" si="1"/>
        <v>0.03</v>
      </c>
      <c r="I33" s="7"/>
    </row>
    <row r="34" spans="3:9" x14ac:dyDescent="0.3">
      <c r="C34" s="43" t="s">
        <v>23</v>
      </c>
      <c r="D34" s="44"/>
      <c r="E34" s="18">
        <v>100</v>
      </c>
      <c r="F34" s="18">
        <v>110</v>
      </c>
      <c r="G34" s="19">
        <f t="shared" si="2"/>
        <v>-10</v>
      </c>
      <c r="H34" s="27">
        <f t="shared" si="1"/>
        <v>-0.1</v>
      </c>
      <c r="I34" s="7">
        <v>10</v>
      </c>
    </row>
    <row r="35" spans="3:9" x14ac:dyDescent="0.3">
      <c r="C35" s="10"/>
      <c r="D35" s="10"/>
      <c r="E35" s="11"/>
      <c r="F35" s="11"/>
      <c r="G35" s="11"/>
      <c r="H35" s="12"/>
    </row>
    <row r="36" spans="3:9" ht="20.25" customHeight="1" x14ac:dyDescent="0.3">
      <c r="C36" s="22" t="s">
        <v>32</v>
      </c>
      <c r="D36" s="13"/>
      <c r="E36" s="13"/>
      <c r="F36" s="13"/>
      <c r="G36" s="13"/>
      <c r="H36" s="13"/>
    </row>
    <row r="37" spans="3:9" x14ac:dyDescent="0.3">
      <c r="C37" s="14"/>
      <c r="D37" s="15"/>
      <c r="E37" s="4" t="s">
        <v>1</v>
      </c>
      <c r="F37" s="4" t="s">
        <v>2</v>
      </c>
      <c r="G37" s="4" t="s">
        <v>3</v>
      </c>
      <c r="H37" s="4" t="s">
        <v>4</v>
      </c>
    </row>
    <row r="38" spans="3:9" x14ac:dyDescent="0.3">
      <c r="C38" s="5" t="s">
        <v>25</v>
      </c>
      <c r="D38" s="5"/>
      <c r="E38" s="25">
        <f>E9</f>
        <v>3100</v>
      </c>
      <c r="F38" s="25">
        <f t="shared" ref="F38:G38" si="3">F9</f>
        <v>3149</v>
      </c>
      <c r="G38" s="25">
        <f t="shared" si="3"/>
        <v>49</v>
      </c>
      <c r="H38" s="29">
        <f t="shared" ref="H38:H44" si="4">G38/E38</f>
        <v>1.5806451612903227E-2</v>
      </c>
    </row>
    <row r="39" spans="3:9" ht="16.5" customHeight="1" x14ac:dyDescent="0.3">
      <c r="C39" s="5" t="s">
        <v>26</v>
      </c>
      <c r="D39" s="5"/>
      <c r="E39" s="25">
        <f>E14</f>
        <v>400</v>
      </c>
      <c r="F39" s="25">
        <f t="shared" ref="F39:G39" si="5">F14</f>
        <v>374</v>
      </c>
      <c r="G39" s="25">
        <f t="shared" si="5"/>
        <v>26</v>
      </c>
      <c r="H39" s="29">
        <f t="shared" si="4"/>
        <v>6.5000000000000002E-2</v>
      </c>
    </row>
    <row r="40" spans="3:9" ht="16.5" customHeight="1" x14ac:dyDescent="0.3">
      <c r="C40" s="16" t="s">
        <v>27</v>
      </c>
      <c r="D40" s="16"/>
      <c r="E40" s="20">
        <f>E38-E39</f>
        <v>2700</v>
      </c>
      <c r="F40" s="20">
        <f t="shared" ref="F40:G40" si="6">F38-F39</f>
        <v>2775</v>
      </c>
      <c r="G40" s="20">
        <f t="shared" si="6"/>
        <v>23</v>
      </c>
      <c r="H40" s="30">
        <f t="shared" si="4"/>
        <v>8.518518518518519E-3</v>
      </c>
    </row>
    <row r="41" spans="3:9" ht="16.5" customHeight="1" x14ac:dyDescent="0.3">
      <c r="C41" s="5" t="s">
        <v>28</v>
      </c>
      <c r="D41" s="5"/>
      <c r="E41" s="25">
        <f>E20</f>
        <v>1400</v>
      </c>
      <c r="F41" s="25">
        <f t="shared" ref="F41:G41" si="7">F20</f>
        <v>1276</v>
      </c>
      <c r="G41" s="25">
        <f t="shared" si="7"/>
        <v>124</v>
      </c>
      <c r="H41" s="29">
        <f t="shared" si="4"/>
        <v>8.8571428571428565E-2</v>
      </c>
    </row>
    <row r="42" spans="3:9" x14ac:dyDescent="0.3">
      <c r="C42" s="16" t="s">
        <v>29</v>
      </c>
      <c r="D42" s="16"/>
      <c r="E42" s="20">
        <f>E40-E41</f>
        <v>1300</v>
      </c>
      <c r="F42" s="20">
        <f t="shared" ref="F42" si="8">F40-F41</f>
        <v>1499</v>
      </c>
      <c r="G42" s="20">
        <f>F42-E42</f>
        <v>199</v>
      </c>
      <c r="H42" s="30">
        <f t="shared" si="4"/>
        <v>0.15307692307692308</v>
      </c>
    </row>
    <row r="43" spans="3:9" ht="16.5" customHeight="1" x14ac:dyDescent="0.3">
      <c r="C43" s="5" t="s">
        <v>30</v>
      </c>
      <c r="D43" s="5"/>
      <c r="E43" s="25">
        <f>E31</f>
        <v>300</v>
      </c>
      <c r="F43" s="25">
        <f t="shared" ref="F43:G43" si="9">F31</f>
        <v>296</v>
      </c>
      <c r="G43" s="25">
        <f t="shared" si="9"/>
        <v>4</v>
      </c>
      <c r="H43" s="29">
        <f t="shared" si="4"/>
        <v>1.3333333333333334E-2</v>
      </c>
    </row>
    <row r="44" spans="3:9" ht="16.5" customHeight="1" x14ac:dyDescent="0.3">
      <c r="C44" s="17" t="s">
        <v>31</v>
      </c>
      <c r="D44" s="17"/>
      <c r="E44" s="21">
        <f>E42-E43</f>
        <v>1000</v>
      </c>
      <c r="F44" s="21">
        <f t="shared" ref="F44:G44" si="10">F42-F43</f>
        <v>1203</v>
      </c>
      <c r="G44" s="21">
        <f t="shared" si="10"/>
        <v>195</v>
      </c>
      <c r="H44" s="31">
        <f t="shared" si="4"/>
        <v>0.19500000000000001</v>
      </c>
    </row>
  </sheetData>
  <mergeCells count="36">
    <mergeCell ref="C42:D42"/>
    <mergeCell ref="C43:D43"/>
    <mergeCell ref="C44:D44"/>
    <mergeCell ref="C13:D13"/>
    <mergeCell ref="C19:D19"/>
    <mergeCell ref="C30:D30"/>
    <mergeCell ref="C35:D35"/>
    <mergeCell ref="C37:D37"/>
    <mergeCell ref="C38:D38"/>
    <mergeCell ref="C39:D39"/>
    <mergeCell ref="C40:D40"/>
    <mergeCell ref="C41:D41"/>
    <mergeCell ref="C28:D28"/>
    <mergeCell ref="C29:D29"/>
    <mergeCell ref="C31:D31"/>
    <mergeCell ref="C32:D32"/>
    <mergeCell ref="C33:D33"/>
    <mergeCell ref="C34:D34"/>
    <mergeCell ref="C22:D22"/>
    <mergeCell ref="C23:D23"/>
    <mergeCell ref="C24:D24"/>
    <mergeCell ref="C25:D25"/>
    <mergeCell ref="C26:D26"/>
    <mergeCell ref="C27:D27"/>
    <mergeCell ref="C15:D15"/>
    <mergeCell ref="C16:D16"/>
    <mergeCell ref="C17:D17"/>
    <mergeCell ref="C18:D18"/>
    <mergeCell ref="C20:D20"/>
    <mergeCell ref="C21:D21"/>
    <mergeCell ref="C8:D8"/>
    <mergeCell ref="C9:D9"/>
    <mergeCell ref="C10:D10"/>
    <mergeCell ref="C11:D11"/>
    <mergeCell ref="C12:D12"/>
    <mergeCell ref="C14:D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77E34-643F-4AE5-AC9C-4467D6206B24}">
  <dimension ref="C1:O19"/>
  <sheetViews>
    <sheetView showGridLines="0" workbookViewId="0">
      <selection activeCell="D4" sqref="D4:O4"/>
    </sheetView>
  </sheetViews>
  <sheetFormatPr defaultRowHeight="16.5" x14ac:dyDescent="0.3"/>
  <sheetData>
    <row r="1" spans="3:15" x14ac:dyDescent="0.3">
      <c r="C1" s="37" t="s">
        <v>54</v>
      </c>
    </row>
    <row r="3" spans="3:15" x14ac:dyDescent="0.3">
      <c r="C3" s="1" t="s">
        <v>40</v>
      </c>
    </row>
    <row r="4" spans="3:15" x14ac:dyDescent="0.3">
      <c r="C4" s="33" t="s">
        <v>41</v>
      </c>
      <c r="D4" s="34" t="s">
        <v>42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3:15" ht="48.75" customHeight="1" x14ac:dyDescent="0.3">
      <c r="C5" s="35">
        <v>1</v>
      </c>
      <c r="D5" s="6" t="s">
        <v>43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3:15" ht="48.75" customHeight="1" x14ac:dyDescent="0.3">
      <c r="C6" s="35">
        <v>2</v>
      </c>
      <c r="D6" s="6" t="s">
        <v>45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3:15" ht="48.75" customHeight="1" x14ac:dyDescent="0.3">
      <c r="C7" s="35">
        <v>3</v>
      </c>
      <c r="D7" s="6" t="s">
        <v>46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3:15" ht="48.75" customHeight="1" x14ac:dyDescent="0.3">
      <c r="C8" s="35">
        <v>4</v>
      </c>
      <c r="D8" s="6" t="s">
        <v>44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3:15" ht="48.75" customHeight="1" x14ac:dyDescent="0.3">
      <c r="C9" s="35">
        <v>5</v>
      </c>
      <c r="D9" s="6" t="s">
        <v>47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3:15" ht="48.75" customHeight="1" x14ac:dyDescent="0.3">
      <c r="C10" s="35">
        <v>6</v>
      </c>
      <c r="D10" s="6" t="s">
        <v>48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3:15" ht="48.75" customHeight="1" x14ac:dyDescent="0.3">
      <c r="C11" s="35">
        <v>7</v>
      </c>
      <c r="D11" s="36" t="s">
        <v>49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3:15" ht="48.75" customHeight="1" x14ac:dyDescent="0.3">
      <c r="C12" s="35">
        <v>8</v>
      </c>
      <c r="D12" s="6" t="s">
        <v>50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3:15" ht="48.75" customHeight="1" x14ac:dyDescent="0.3">
      <c r="C13" s="35">
        <v>9</v>
      </c>
      <c r="D13" s="6" t="s">
        <v>51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3:15" ht="48.75" customHeight="1" x14ac:dyDescent="0.3">
      <c r="C14" s="35">
        <v>10</v>
      </c>
      <c r="D14" s="6" t="s">
        <v>52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3:15" ht="48.75" customHeight="1" x14ac:dyDescent="0.3">
      <c r="C15" s="35">
        <v>10</v>
      </c>
      <c r="D15" s="6" t="s">
        <v>53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3:15" ht="48.75" customHeight="1" x14ac:dyDescent="0.3">
      <c r="C16" s="35">
        <v>11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3:15" ht="48.75" customHeight="1" x14ac:dyDescent="0.3">
      <c r="C17" s="35">
        <v>12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ht="48.75" customHeight="1" x14ac:dyDescent="0.3">
      <c r="C18" s="35">
        <v>13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3:15" ht="48.75" customHeight="1" x14ac:dyDescent="0.3">
      <c r="C19" s="35">
        <v>14</v>
      </c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</sheetData>
  <mergeCells count="16">
    <mergeCell ref="D16:O16"/>
    <mergeCell ref="D17:O17"/>
    <mergeCell ref="D18:O18"/>
    <mergeCell ref="D19:O19"/>
    <mergeCell ref="D10:O10"/>
    <mergeCell ref="D11:O11"/>
    <mergeCell ref="D12:O12"/>
    <mergeCell ref="D13:O13"/>
    <mergeCell ref="D14:O14"/>
    <mergeCell ref="D15:O15"/>
    <mergeCell ref="D4:O4"/>
    <mergeCell ref="D5:O5"/>
    <mergeCell ref="D6:O6"/>
    <mergeCell ref="D7:O7"/>
    <mergeCell ref="D8:O8"/>
    <mergeCell ref="D9:O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Report</vt:lpstr>
      <vt:lpstr>Variance 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Asad Rauf</dc:creator>
  <cp:lastModifiedBy>Asad Rauf</cp:lastModifiedBy>
  <dcterms:created xsi:type="dcterms:W3CDTF">2025-04-26T06:55:54Z</dcterms:created>
  <dcterms:modified xsi:type="dcterms:W3CDTF">2025-04-26T08:06:10Z</dcterms:modified>
</cp:coreProperties>
</file>